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Bid Summary" sheetId="1" r:id="rId1"/>
  </sheets>
  <definedNames>
    <definedName name="_xlnm.Print_Area" localSheetId="0">'Bid Summary'!$B$13:$M$34</definedName>
    <definedName name="Excel_BuiltIn_Print_Area" localSheetId="0">'Bid Summary'!$B$1:$M$34</definedName>
  </definedNames>
  <calcPr fullCalcOnLoad="1"/>
</workbook>
</file>

<file path=xl/sharedStrings.xml><?xml version="1.0" encoding="utf-8"?>
<sst xmlns="http://schemas.openxmlformats.org/spreadsheetml/2006/main" count="35" uniqueCount="33">
  <si>
    <t>ASSUMPTIONS</t>
  </si>
  <si>
    <t>Annual Profit Goal</t>
  </si>
  <si>
    <t>Annual Budgeted Overhead</t>
  </si>
  <si>
    <t>Materials Waste Allowance</t>
  </si>
  <si>
    <t>Indirect Variable Costs, % of Revenue</t>
  </si>
  <si>
    <t>Weeks Available per Year</t>
  </si>
  <si>
    <t>Weeks this job</t>
  </si>
  <si>
    <t>Profit Required</t>
  </si>
  <si>
    <t>Overhead Allocation</t>
  </si>
  <si>
    <t>Cost of Labor, per Hour (including taxes)</t>
  </si>
  <si>
    <t>Sales Tax Rate</t>
  </si>
  <si>
    <t>COMPUTATIONS</t>
  </si>
  <si>
    <t>Hard Costs</t>
  </si>
  <si>
    <t>Indirect</t>
  </si>
  <si>
    <t>Materials</t>
  </si>
  <si>
    <t>Labor</t>
  </si>
  <si>
    <t>Total</t>
  </si>
  <si>
    <t>Variable</t>
  </si>
  <si>
    <t>Phase/Task</t>
  </si>
  <si>
    <t>Quantity</t>
  </si>
  <si>
    <t>Price</t>
  </si>
  <si>
    <t>Extended</t>
  </si>
  <si>
    <t>Hours</t>
  </si>
  <si>
    <t>Cost</t>
  </si>
  <si>
    <t>Overhead</t>
  </si>
  <si>
    <t>Costs</t>
  </si>
  <si>
    <t>Profit</t>
  </si>
  <si>
    <t>First task</t>
  </si>
  <si>
    <t>Second task</t>
  </si>
  <si>
    <t>Third task</t>
  </si>
  <si>
    <t>Total before Tax</t>
  </si>
  <si>
    <t>Sales Tax</t>
  </si>
  <si>
    <t>Job Grand Total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</si>
</sst>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$#,##0"/>
    <numFmt numFmtId="166" formatCode="0%"/>
    <numFmt numFmtId="167" formatCode="0.0%"/>
    <numFmt numFmtId="168" formatCode="[$$-409]#,##0;[RED]\-[$$-409]#,##0"/>
    <numFmt numFmtId="169" formatCode="[$$-409]#,##0;\-[$$-409]#,##0"/>
    <numFmt numFmtId="170" formatCode="#,##0;\(#,##0\);\-"/>
    <numFmt numFmtId="171" formatCode="#,##0"/>
  </numFmts>
  <fonts count="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4" fontId="3" fillId="0" borderId="0" xfId="0" applyFont="1" applyAlignment="1">
      <alignment horizontal="center"/>
    </xf>
    <xf numFmtId="168" fontId="2" fillId="0" borderId="0" xfId="0" applyNumberFormat="1" applyFont="1" applyBorder="1" applyAlignment="1" applyProtection="1">
      <alignment/>
      <protection/>
    </xf>
    <xf numFmtId="169" fontId="2" fillId="0" borderId="0" xfId="0" applyNumberFormat="1" applyFont="1" applyBorder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70" fontId="2" fillId="0" borderId="2" xfId="0" applyNumberFormat="1" applyFont="1" applyBorder="1" applyAlignment="1" applyProtection="1">
      <alignment/>
      <protection/>
    </xf>
    <xf numFmtId="170" fontId="2" fillId="0" borderId="2" xfId="0" applyNumberFormat="1" applyFont="1" applyFill="1" applyBorder="1" applyAlignment="1" applyProtection="1">
      <alignment/>
      <protection/>
    </xf>
    <xf numFmtId="171" fontId="2" fillId="0" borderId="2" xfId="0" applyNumberFormat="1" applyFont="1" applyFill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/>
      <protection/>
    </xf>
    <xf numFmtId="171" fontId="1" fillId="0" borderId="3" xfId="0" applyNumberFormat="1" applyFont="1" applyBorder="1" applyAlignment="1" applyProtection="1">
      <alignment/>
      <protection/>
    </xf>
    <xf numFmtId="169" fontId="1" fillId="0" borderId="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showZeros="0" tabSelected="1" workbookViewId="0" topLeftCell="A13">
      <selection activeCell="H25" sqref="H25"/>
    </sheetView>
  </sheetViews>
  <sheetFormatPr defaultColWidth="9.140625" defaultRowHeight="12.75"/>
  <cols>
    <col min="1" max="1" width="3.28125" style="1" customWidth="1"/>
    <col min="2" max="2" width="36.140625" style="0" customWidth="1"/>
    <col min="3" max="3" width="9.421875" style="0" customWidth="1"/>
    <col min="4" max="5" width="9.57421875" style="0" customWidth="1"/>
    <col min="6" max="6" width="0.71875" style="0" customWidth="1"/>
    <col min="7" max="8" width="9.421875" style="0" customWidth="1"/>
    <col min="9" max="9" width="10.28125" style="0" customWidth="1"/>
    <col min="10" max="10" width="9.57421875" style="0" customWidth="1"/>
    <col min="11" max="11" width="9.421875" style="0" customWidth="1"/>
    <col min="12" max="12" width="9.57421875" style="0" customWidth="1"/>
    <col min="13" max="13" width="11.421875" style="0" customWidth="1"/>
    <col min="14" max="16384" width="9.421875" style="0" customWidth="1"/>
  </cols>
  <sheetData>
    <row r="1" spans="1:2" s="3" customFormat="1" ht="12.75">
      <c r="A1" s="1"/>
      <c r="B1" s="2" t="s">
        <v>0</v>
      </c>
    </row>
    <row r="2" spans="1:3" s="3" customFormat="1" ht="12.75">
      <c r="A2" s="1"/>
      <c r="B2" s="3" t="s">
        <v>1</v>
      </c>
      <c r="C2" s="4">
        <v>100000</v>
      </c>
    </row>
    <row r="3" spans="1:3" s="3" customFormat="1" ht="12.75">
      <c r="A3" s="1"/>
      <c r="B3" s="3" t="s">
        <v>2</v>
      </c>
      <c r="C3" s="4">
        <v>20000</v>
      </c>
    </row>
    <row r="4" spans="1:3" s="3" customFormat="1" ht="12.75">
      <c r="A4" s="1"/>
      <c r="B4" s="3" t="s">
        <v>3</v>
      </c>
      <c r="C4" s="5">
        <v>0.02</v>
      </c>
    </row>
    <row r="5" spans="1:3" s="3" customFormat="1" ht="12.75">
      <c r="A5" s="1"/>
      <c r="B5" s="3" t="s">
        <v>4</v>
      </c>
      <c r="C5" s="6">
        <v>0.05</v>
      </c>
    </row>
    <row r="6" spans="1:3" s="3" customFormat="1" ht="12.75">
      <c r="A6" s="1"/>
      <c r="B6" s="3" t="s">
        <v>5</v>
      </c>
      <c r="C6" s="3">
        <v>50</v>
      </c>
    </row>
    <row r="7" spans="1:3" s="3" customFormat="1" ht="12.75">
      <c r="A7" s="1"/>
      <c r="B7" s="3" t="s">
        <v>6</v>
      </c>
      <c r="C7" s="3">
        <v>6</v>
      </c>
    </row>
    <row r="8" spans="1:3" s="3" customFormat="1" ht="12.75">
      <c r="A8" s="1"/>
      <c r="B8" s="3" t="s">
        <v>7</v>
      </c>
      <c r="C8" s="4">
        <f>C7/C6*C2</f>
        <v>12000</v>
      </c>
    </row>
    <row r="9" spans="1:3" s="3" customFormat="1" ht="12.75">
      <c r="A9" s="1"/>
      <c r="B9" s="3" t="s">
        <v>8</v>
      </c>
      <c r="C9" s="4">
        <f>C7/C6*C3</f>
        <v>2400</v>
      </c>
    </row>
    <row r="10" spans="1:3" s="3" customFormat="1" ht="12.75">
      <c r="A10" s="1"/>
      <c r="B10" s="3" t="s">
        <v>9</v>
      </c>
      <c r="C10" s="4">
        <v>35</v>
      </c>
    </row>
    <row r="11" spans="1:3" s="3" customFormat="1" ht="12.75">
      <c r="A11" s="1"/>
      <c r="B11" s="3" t="s">
        <v>10</v>
      </c>
      <c r="C11" s="6">
        <v>0.085</v>
      </c>
    </row>
    <row r="12" s="3" customFormat="1" ht="12.75">
      <c r="A12" s="1"/>
    </row>
    <row r="13" spans="1:13" s="3" customFormat="1" ht="12.75">
      <c r="A13" s="1"/>
      <c r="B13" s="2" t="s">
        <v>11</v>
      </c>
      <c r="C13" s="7" t="s">
        <v>12</v>
      </c>
      <c r="D13" s="7"/>
      <c r="E13" s="7"/>
      <c r="F13" s="7"/>
      <c r="G13" s="7"/>
      <c r="H13" s="7"/>
      <c r="I13" s="7"/>
      <c r="J13" s="8"/>
      <c r="K13" s="9" t="s">
        <v>13</v>
      </c>
      <c r="L13" s="8"/>
      <c r="M13" s="8"/>
    </row>
    <row r="14" spans="1:13" s="3" customFormat="1" ht="12.75">
      <c r="A14" s="1"/>
      <c r="C14" s="7" t="s">
        <v>14</v>
      </c>
      <c r="D14" s="7"/>
      <c r="E14" s="7"/>
      <c r="F14" s="10"/>
      <c r="G14" s="7" t="s">
        <v>15</v>
      </c>
      <c r="H14" s="7"/>
      <c r="I14" s="9" t="s">
        <v>16</v>
      </c>
      <c r="J14" s="8"/>
      <c r="K14" s="9" t="s">
        <v>17</v>
      </c>
      <c r="L14" s="8"/>
      <c r="M14" s="8"/>
    </row>
    <row r="15" spans="1:13" s="3" customFormat="1" ht="12.75">
      <c r="A15" s="1"/>
      <c r="B15" s="11" t="s">
        <v>18</v>
      </c>
      <c r="C15" s="12" t="s">
        <v>19</v>
      </c>
      <c r="D15" s="12" t="s">
        <v>20</v>
      </c>
      <c r="E15" s="12" t="s">
        <v>21</v>
      </c>
      <c r="F15" s="12"/>
      <c r="G15" s="12" t="s">
        <v>22</v>
      </c>
      <c r="H15" s="12" t="s">
        <v>23</v>
      </c>
      <c r="I15" s="12" t="s">
        <v>12</v>
      </c>
      <c r="J15" s="12" t="s">
        <v>24</v>
      </c>
      <c r="K15" s="12" t="s">
        <v>25</v>
      </c>
      <c r="L15" s="12" t="s">
        <v>26</v>
      </c>
      <c r="M15" s="12" t="s">
        <v>16</v>
      </c>
    </row>
    <row r="16" spans="1:13" s="3" customFormat="1" ht="12.75">
      <c r="A16" s="13">
        <v>1</v>
      </c>
      <c r="B16" s="3" t="s">
        <v>27</v>
      </c>
      <c r="C16" s="3">
        <v>10</v>
      </c>
      <c r="D16" s="14">
        <v>10</v>
      </c>
      <c r="E16" s="15">
        <f>C16*D16*(1+$C$4)</f>
        <v>102</v>
      </c>
      <c r="F16" s="15"/>
      <c r="G16" s="8">
        <v>10</v>
      </c>
      <c r="H16" s="15">
        <f>G16*$C$10</f>
        <v>350</v>
      </c>
      <c r="I16" s="15">
        <f>H16+E16</f>
        <v>452</v>
      </c>
      <c r="J16" s="15">
        <f>$C$9*I16/I$32</f>
        <v>307.4829931972789</v>
      </c>
      <c r="K16" s="15">
        <f>($C$5*(I$32+$C$9+$C$8))/(1-$C$5)*(I16/I$32)</f>
        <v>120.88936627282494</v>
      </c>
      <c r="L16" s="15">
        <f>$C$8*I16/I$32</f>
        <v>1537.4149659863945</v>
      </c>
      <c r="M16" s="15">
        <f>SUM(I16:L16)</f>
        <v>2417.7873254564984</v>
      </c>
    </row>
    <row r="17" spans="1:13" s="3" customFormat="1" ht="12.75">
      <c r="A17" s="13">
        <v>2</v>
      </c>
      <c r="B17" s="3" t="s">
        <v>28</v>
      </c>
      <c r="C17" s="3">
        <v>20</v>
      </c>
      <c r="D17" s="16">
        <v>20</v>
      </c>
      <c r="E17" s="16">
        <f>C17*D17*(1+$C$4)</f>
        <v>408</v>
      </c>
      <c r="F17" s="16"/>
      <c r="G17" s="8">
        <v>20</v>
      </c>
      <c r="H17" s="16">
        <f>G17*$C$10</f>
        <v>700</v>
      </c>
      <c r="I17" s="16">
        <f>H17+E17</f>
        <v>1108</v>
      </c>
      <c r="J17" s="16">
        <f>$C$9*I17/I$32</f>
        <v>753.7414965986394</v>
      </c>
      <c r="K17" s="16">
        <f>($C$5*(I$32+$C$9+$C$8))/(1-$C$5)*(I17/I$32)</f>
        <v>296.33941997851775</v>
      </c>
      <c r="L17" s="16">
        <f>$C$8*I17/I$32</f>
        <v>3768.707482993197</v>
      </c>
      <c r="M17" s="16">
        <f>SUM(I17:L17)</f>
        <v>5926.788399570354</v>
      </c>
    </row>
    <row r="18" spans="1:13" s="3" customFormat="1" ht="12.75">
      <c r="A18" s="13">
        <v>3</v>
      </c>
      <c r="B18" s="3" t="s">
        <v>29</v>
      </c>
      <c r="C18" s="3">
        <v>30</v>
      </c>
      <c r="D18" s="16">
        <v>30</v>
      </c>
      <c r="E18" s="16">
        <f>C18*D18*(1+$C$4)</f>
        <v>918</v>
      </c>
      <c r="F18" s="16"/>
      <c r="G18" s="8">
        <v>30</v>
      </c>
      <c r="H18" s="16">
        <f>G18*$C$10</f>
        <v>1050</v>
      </c>
      <c r="I18" s="16">
        <f>H18+E18</f>
        <v>1968</v>
      </c>
      <c r="J18" s="16">
        <f>$C$9*I18/I$32</f>
        <v>1338.7755102040817</v>
      </c>
      <c r="K18" s="16">
        <f>($C$5*(I$32+$C$9+$C$8))/(1-$C$5)*(I18/I$32)</f>
        <v>526.3501611170784</v>
      </c>
      <c r="L18" s="16">
        <f>$C$8*I18/I$32</f>
        <v>6693.877551020408</v>
      </c>
      <c r="M18" s="16">
        <f>SUM(I18:L18)</f>
        <v>10527.003222341567</v>
      </c>
    </row>
    <row r="19" spans="1:13" s="3" customFormat="1" ht="12.75">
      <c r="A19" s="13">
        <v>4</v>
      </c>
      <c r="D19" s="16"/>
      <c r="E19" s="16">
        <f>C19*D19*(1+$C$4)</f>
        <v>0</v>
      </c>
      <c r="F19" s="16"/>
      <c r="G19" s="8"/>
      <c r="H19" s="16">
        <f>G19*$C$10</f>
        <v>0</v>
      </c>
      <c r="I19" s="16">
        <f>H19+E19</f>
        <v>0</v>
      </c>
      <c r="J19" s="16">
        <f>$C$9*I19/I$32</f>
        <v>0</v>
      </c>
      <c r="K19" s="16">
        <f>($C$5*(I$32+$C$9+$C$8))/(1-$C$5)*(I19/I$32)</f>
        <v>0</v>
      </c>
      <c r="L19" s="16">
        <f>$C$8*I19/I$32</f>
        <v>0</v>
      </c>
      <c r="M19" s="16">
        <f>SUM(I19:L19)</f>
        <v>0</v>
      </c>
    </row>
    <row r="20" spans="1:13" s="3" customFormat="1" ht="12.75">
      <c r="A20" s="13">
        <v>5</v>
      </c>
      <c r="D20" s="16"/>
      <c r="E20" s="16">
        <f>C20*D20*(1+$C$4)</f>
        <v>0</v>
      </c>
      <c r="F20" s="16"/>
      <c r="G20" s="8"/>
      <c r="H20" s="16">
        <f>G20*$C$10</f>
        <v>0</v>
      </c>
      <c r="I20" s="16">
        <f>H20+E20</f>
        <v>0</v>
      </c>
      <c r="J20" s="16">
        <f>$C$9*I20/I$32</f>
        <v>0</v>
      </c>
      <c r="K20" s="16">
        <f>($C$5*(I$32+$C$9+$C$8))/(1-$C$5)*(I20/I$32)</f>
        <v>0</v>
      </c>
      <c r="L20" s="16">
        <f>$C$8*I20/I$32</f>
        <v>0</v>
      </c>
      <c r="M20" s="16">
        <f>SUM(I20:L20)</f>
        <v>0</v>
      </c>
    </row>
    <row r="21" spans="1:13" s="3" customFormat="1" ht="12.75">
      <c r="A21" s="13">
        <v>6</v>
      </c>
      <c r="D21" s="16"/>
      <c r="E21" s="16">
        <f>C21*D21*(1+$C$4)</f>
        <v>0</v>
      </c>
      <c r="F21" s="16"/>
      <c r="G21" s="8"/>
      <c r="H21" s="16">
        <f>G21*$C$10</f>
        <v>0</v>
      </c>
      <c r="I21" s="16">
        <f>H21+E21</f>
        <v>0</v>
      </c>
      <c r="J21" s="16">
        <f>$C$9*I21/I$32</f>
        <v>0</v>
      </c>
      <c r="K21" s="16">
        <f>($C$5*(I$32+$C$9+$C$8))/(1-$C$5)*(I21/I$32)</f>
        <v>0</v>
      </c>
      <c r="L21" s="16">
        <f>$C$8*I21/I$32</f>
        <v>0</v>
      </c>
      <c r="M21" s="16">
        <f>SUM(I21:L21)</f>
        <v>0</v>
      </c>
    </row>
    <row r="22" spans="1:13" s="3" customFormat="1" ht="12.75">
      <c r="A22" s="13">
        <v>7</v>
      </c>
      <c r="D22" s="16"/>
      <c r="E22" s="16">
        <f>C22*D22*(1+$C$4)</f>
        <v>0</v>
      </c>
      <c r="F22" s="16"/>
      <c r="G22" s="8"/>
      <c r="H22" s="16">
        <f>G22*$C$10</f>
        <v>0</v>
      </c>
      <c r="I22" s="16">
        <f>H22+E22</f>
        <v>0</v>
      </c>
      <c r="J22" s="16">
        <f>$C$9*I22/I$32</f>
        <v>0</v>
      </c>
      <c r="K22" s="16">
        <f>($C$5*(I$32+$C$9+$C$8))/(1-$C$5)*(I22/I$32)</f>
        <v>0</v>
      </c>
      <c r="L22" s="16">
        <f>$C$8*I22/I$32</f>
        <v>0</v>
      </c>
      <c r="M22" s="16">
        <f>SUM(I22:L22)</f>
        <v>0</v>
      </c>
    </row>
    <row r="23" spans="1:13" s="3" customFormat="1" ht="12.75">
      <c r="A23" s="13">
        <v>8</v>
      </c>
      <c r="D23" s="16"/>
      <c r="E23" s="16">
        <f>C23*D23*(1+$C$4)</f>
        <v>0</v>
      </c>
      <c r="F23" s="16"/>
      <c r="G23" s="8"/>
      <c r="H23" s="16">
        <f>G23*$C$10</f>
        <v>0</v>
      </c>
      <c r="I23" s="16">
        <f>H23+E23</f>
        <v>0</v>
      </c>
      <c r="J23" s="16">
        <f>$C$9*I23/I$32</f>
        <v>0</v>
      </c>
      <c r="K23" s="16">
        <f>($C$5*(I$32+$C$9+$C$8))/(1-$C$5)*(I23/I$32)</f>
        <v>0</v>
      </c>
      <c r="L23" s="16">
        <f>$C$8*I23/I$32</f>
        <v>0</v>
      </c>
      <c r="M23" s="16">
        <f>SUM(I23:L23)</f>
        <v>0</v>
      </c>
    </row>
    <row r="24" spans="1:13" s="3" customFormat="1" ht="12.75">
      <c r="A24" s="13">
        <v>9</v>
      </c>
      <c r="D24" s="16"/>
      <c r="E24" s="16">
        <f>C24*D24*(1+$C$4)</f>
        <v>0</v>
      </c>
      <c r="F24" s="16"/>
      <c r="G24" s="8"/>
      <c r="H24" s="16">
        <f>G24*$C$10</f>
        <v>0</v>
      </c>
      <c r="I24" s="16">
        <f>H24+E24</f>
        <v>0</v>
      </c>
      <c r="J24" s="16">
        <f>$C$9*I24/I$32</f>
        <v>0</v>
      </c>
      <c r="K24" s="16">
        <f>($C$5*(I$32+$C$9+$C$8))/(1-$C$5)*(I24/I$32)</f>
        <v>0</v>
      </c>
      <c r="L24" s="16">
        <f>$C$8*I24/I$32</f>
        <v>0</v>
      </c>
      <c r="M24" s="16">
        <f>SUM(I24:L24)</f>
        <v>0</v>
      </c>
    </row>
    <row r="25" spans="1:13" s="3" customFormat="1" ht="12.75">
      <c r="A25" s="13">
        <v>10</v>
      </c>
      <c r="D25" s="16"/>
      <c r="E25" s="16">
        <f>C25*D25*(1+$C$4)</f>
        <v>0</v>
      </c>
      <c r="F25" s="16"/>
      <c r="G25" s="8"/>
      <c r="H25" s="16">
        <f>G25*$C$10</f>
        <v>0</v>
      </c>
      <c r="I25" s="16">
        <f>H25+E25</f>
        <v>0</v>
      </c>
      <c r="J25" s="16">
        <f>$C$9*I25/I$32</f>
        <v>0</v>
      </c>
      <c r="K25" s="16">
        <f>($C$5*(I$32+$C$9+$C$8))/(1-$C$5)*(I25/I$32)</f>
        <v>0</v>
      </c>
      <c r="L25" s="16">
        <f>$C$8*I25/I$32</f>
        <v>0</v>
      </c>
      <c r="M25" s="16">
        <f>SUM(I25:L25)</f>
        <v>0</v>
      </c>
    </row>
    <row r="26" spans="1:13" s="3" customFormat="1" ht="12.75">
      <c r="A26" s="13">
        <v>11</v>
      </c>
      <c r="D26" s="16"/>
      <c r="E26" s="16">
        <f>C26*D26*(1+$C$4)</f>
        <v>0</v>
      </c>
      <c r="F26" s="16"/>
      <c r="G26" s="8"/>
      <c r="H26" s="16">
        <f>G26*$C$10</f>
        <v>0</v>
      </c>
      <c r="I26" s="16">
        <f>H26+E26</f>
        <v>0</v>
      </c>
      <c r="J26" s="16">
        <f>$C$9*I26/I$32</f>
        <v>0</v>
      </c>
      <c r="K26" s="16">
        <f>($C$5*(I$32+$C$9+$C$8))/(1-$C$5)*(I26/I$32)</f>
        <v>0</v>
      </c>
      <c r="L26" s="16">
        <f>$C$8*I26/I$32</f>
        <v>0</v>
      </c>
      <c r="M26" s="16">
        <f>SUM(I26:L26)</f>
        <v>0</v>
      </c>
    </row>
    <row r="27" spans="1:13" s="3" customFormat="1" ht="12.75">
      <c r="A27" s="13">
        <v>12</v>
      </c>
      <c r="D27" s="16"/>
      <c r="E27" s="16">
        <f>C27*D27*(1+$C$4)</f>
        <v>0</v>
      </c>
      <c r="F27" s="16"/>
      <c r="G27" s="8"/>
      <c r="H27" s="16">
        <f>G27*$C$10</f>
        <v>0</v>
      </c>
      <c r="I27" s="16">
        <f>H27+E27</f>
        <v>0</v>
      </c>
      <c r="J27" s="16">
        <f>$C$9*I27/I$32</f>
        <v>0</v>
      </c>
      <c r="K27" s="16">
        <f>($C$5*(I$32+$C$9+$C$8))/(1-$C$5)*(I27/I$32)</f>
        <v>0</v>
      </c>
      <c r="L27" s="16">
        <f>$C$8*I27/I$32</f>
        <v>0</v>
      </c>
      <c r="M27" s="16">
        <f>SUM(I27:L27)</f>
        <v>0</v>
      </c>
    </row>
    <row r="28" spans="1:13" s="3" customFormat="1" ht="12.75">
      <c r="A28" s="13">
        <v>13</v>
      </c>
      <c r="D28" s="16"/>
      <c r="E28" s="16">
        <f>C28*D28*(1+$C$4)</f>
        <v>0</v>
      </c>
      <c r="F28" s="16"/>
      <c r="G28" s="8"/>
      <c r="H28" s="16">
        <f>G28*$C$10</f>
        <v>0</v>
      </c>
      <c r="I28" s="16">
        <f>H28+E28</f>
        <v>0</v>
      </c>
      <c r="J28" s="16">
        <f>$C$9*I28/I$32</f>
        <v>0</v>
      </c>
      <c r="K28" s="16">
        <f>($C$5*(I$32+$C$9+$C$8))/(1-$C$5)*(I28/I$32)</f>
        <v>0</v>
      </c>
      <c r="L28" s="16">
        <f>$C$8*I28/I$32</f>
        <v>0</v>
      </c>
      <c r="M28" s="16">
        <f>SUM(I28:L28)</f>
        <v>0</v>
      </c>
    </row>
    <row r="29" spans="1:13" s="3" customFormat="1" ht="12.75">
      <c r="A29" s="13">
        <v>14</v>
      </c>
      <c r="D29" s="16"/>
      <c r="E29" s="16">
        <f>C29*D29*(1+$C$4)</f>
        <v>0</v>
      </c>
      <c r="F29" s="16"/>
      <c r="G29" s="8"/>
      <c r="H29" s="16">
        <f>G29*$C$10</f>
        <v>0</v>
      </c>
      <c r="I29" s="16">
        <f>H29+E29</f>
        <v>0</v>
      </c>
      <c r="J29" s="16">
        <f>$C$9*I29/I$32</f>
        <v>0</v>
      </c>
      <c r="K29" s="16">
        <f>($C$5*(I$32+$C$9+$C$8))/(1-$C$5)*(I29/I$32)</f>
        <v>0</v>
      </c>
      <c r="L29" s="16">
        <f>$C$8*I29/I$32</f>
        <v>0</v>
      </c>
      <c r="M29" s="16">
        <f>SUM(I29:L29)</f>
        <v>0</v>
      </c>
    </row>
    <row r="30" spans="1:13" s="3" customFormat="1" ht="12.75">
      <c r="A30" s="13">
        <v>15</v>
      </c>
      <c r="D30" s="16"/>
      <c r="E30" s="16">
        <f>C30*D30*(1+$C$4)</f>
        <v>0</v>
      </c>
      <c r="F30" s="16"/>
      <c r="G30" s="8"/>
      <c r="H30" s="16">
        <f>G30*$C$10</f>
        <v>0</v>
      </c>
      <c r="I30" s="16">
        <f>H30+E30</f>
        <v>0</v>
      </c>
      <c r="J30" s="16">
        <f>$C$9*I30/I$32</f>
        <v>0</v>
      </c>
      <c r="K30" s="16">
        <f>($C$5*(I$32+$C$9+$C$8))/(1-$C$5)*(I30/I$32)</f>
        <v>0</v>
      </c>
      <c r="L30" s="16">
        <f>$C$8*I30/I$32</f>
        <v>0</v>
      </c>
      <c r="M30" s="16">
        <f>SUM(I30:L30)</f>
        <v>0</v>
      </c>
    </row>
    <row r="31" spans="1:13" s="3" customFormat="1" ht="12.75">
      <c r="A31" s="13"/>
      <c r="D31" s="16"/>
      <c r="E31" s="16">
        <f>C31*D31*(1+$C$4)</f>
        <v>0</v>
      </c>
      <c r="F31" s="16"/>
      <c r="G31" s="8"/>
      <c r="H31" s="16">
        <f>G31*$C$10</f>
        <v>0</v>
      </c>
      <c r="I31" s="16">
        <f>H31+E31</f>
        <v>0</v>
      </c>
      <c r="J31" s="16">
        <f>$C$9*I31/I$32</f>
        <v>0</v>
      </c>
      <c r="K31" s="16">
        <f>($C$5*(I$32+$C$9+$C$8))/(1-$C$5)*(I31/I$32)</f>
        <v>0</v>
      </c>
      <c r="L31" s="16">
        <f>$C$8*I31/I$32</f>
        <v>0</v>
      </c>
      <c r="M31" s="16">
        <f>SUM(I31:L31)</f>
        <v>0</v>
      </c>
    </row>
    <row r="32" spans="1:13" s="3" customFormat="1" ht="12.75">
      <c r="A32" s="1"/>
      <c r="B32" s="17" t="s">
        <v>30</v>
      </c>
      <c r="C32" s="17"/>
      <c r="D32" s="18"/>
      <c r="E32" s="19">
        <f>SUM(E16:E31)</f>
        <v>1428</v>
      </c>
      <c r="F32" s="19"/>
      <c r="G32" s="20">
        <f>SUM(G16:G31)</f>
        <v>60</v>
      </c>
      <c r="H32" s="19">
        <f>SUM(H16:H31)</f>
        <v>2100</v>
      </c>
      <c r="I32" s="19">
        <f>SUM(I16:I31)</f>
        <v>3528</v>
      </c>
      <c r="J32" s="18">
        <f>SUM(J16:J31)</f>
        <v>2400</v>
      </c>
      <c r="K32" s="18">
        <f>SUM(K16:K31)</f>
        <v>943.5789473684212</v>
      </c>
      <c r="L32" s="18">
        <f>SUM(L16:L31)</f>
        <v>12000</v>
      </c>
      <c r="M32" s="18">
        <f>SUM(M16:M31)</f>
        <v>18871.57894736842</v>
      </c>
    </row>
    <row r="33" spans="1:13" s="3" customFormat="1" ht="12.75">
      <c r="A33" s="1"/>
      <c r="B33" s="3" t="s">
        <v>31</v>
      </c>
      <c r="I33" s="16"/>
      <c r="J33" s="16"/>
      <c r="K33" s="16"/>
      <c r="L33" s="16"/>
      <c r="M33" s="16">
        <f>M32*C11</f>
        <v>1604.0842105263157</v>
      </c>
    </row>
    <row r="34" spans="1:13" s="3" customFormat="1" ht="12.75">
      <c r="A34" s="1"/>
      <c r="B34" s="21" t="s">
        <v>32</v>
      </c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3">
        <f>M32+M33</f>
        <v>20475.663157894734</v>
      </c>
    </row>
    <row r="35" s="3" customFormat="1" ht="12.75">
      <c r="A35" s="1"/>
    </row>
    <row r="36" s="3" customFormat="1" ht="12.75">
      <c r="A36" s="1"/>
    </row>
    <row r="37" s="3" customFormat="1" ht="12.75">
      <c r="A37" s="1"/>
    </row>
    <row r="38" s="3" customFormat="1" ht="12.75">
      <c r="A38" s="1"/>
    </row>
    <row r="39" s="3" customFormat="1" ht="12.75">
      <c r="A39" s="1"/>
    </row>
    <row r="40" s="3" customFormat="1" ht="12.75">
      <c r="A40" s="1"/>
    </row>
    <row r="41" s="3" customFormat="1" ht="12.75">
      <c r="A41" s="1"/>
    </row>
    <row r="42" s="3" customFormat="1" ht="12.75">
      <c r="A42" s="1"/>
    </row>
    <row r="43" s="3" customFormat="1" ht="12.75">
      <c r="A43" s="1"/>
    </row>
    <row r="44" s="3" customFormat="1" ht="12.75">
      <c r="A44" s="1"/>
    </row>
    <row r="45" s="3" customFormat="1" ht="12.75">
      <c r="A45" s="1"/>
    </row>
    <row r="46" s="3" customFormat="1" ht="12.75">
      <c r="A46" s="1"/>
    </row>
    <row r="47" s="3" customFormat="1" ht="12.75">
      <c r="A47" s="1"/>
    </row>
    <row r="48" s="3" customFormat="1" ht="12.75">
      <c r="A48" s="1"/>
    </row>
    <row r="49" s="3" customFormat="1" ht="12.75">
      <c r="A49" s="1"/>
    </row>
    <row r="50" s="3" customFormat="1" ht="12.75">
      <c r="A50" s="1"/>
    </row>
    <row r="51" s="3" customFormat="1" ht="12.75">
      <c r="A51" s="1"/>
    </row>
    <row r="52" s="3" customFormat="1" ht="12.75">
      <c r="A52" s="1"/>
    </row>
    <row r="53" s="3" customFormat="1" ht="12.75">
      <c r="A53" s="1"/>
    </row>
    <row r="54" s="3" customFormat="1" ht="12.75">
      <c r="A54" s="1"/>
    </row>
    <row r="55" s="3" customFormat="1" ht="12.75">
      <c r="A55" s="1"/>
    </row>
    <row r="56" s="3" customFormat="1" ht="12.75">
      <c r="A56" s="1"/>
    </row>
    <row r="57" s="3" customFormat="1" ht="12.75">
      <c r="A57" s="1"/>
    </row>
    <row r="58" s="3" customFormat="1" ht="12.75">
      <c r="A58" s="1"/>
    </row>
    <row r="59" s="3" customFormat="1" ht="12.75">
      <c r="A59" s="1"/>
    </row>
    <row r="60" s="3" customFormat="1" ht="12.75">
      <c r="A60" s="1"/>
    </row>
    <row r="61" s="3" customFormat="1" ht="12.75">
      <c r="A61" s="1"/>
    </row>
    <row r="62" s="3" customFormat="1" ht="12.75">
      <c r="A62" s="1"/>
    </row>
    <row r="63" s="3" customFormat="1" ht="12.75">
      <c r="A63" s="1"/>
    </row>
    <row r="64" s="3" customFormat="1" ht="12.75">
      <c r="A64" s="1"/>
    </row>
    <row r="65" s="3" customFormat="1" ht="12.75">
      <c r="A65" s="1"/>
    </row>
    <row r="66" s="3" customFormat="1" ht="12.75">
      <c r="A66" s="1"/>
    </row>
    <row r="67" s="3" customFormat="1" ht="12.75">
      <c r="A67" s="1"/>
    </row>
    <row r="68" s="3" customFormat="1" ht="12.75">
      <c r="A68" s="1"/>
    </row>
    <row r="69" s="3" customFormat="1" ht="12.75">
      <c r="A69" s="1"/>
    </row>
    <row r="70" s="3" customFormat="1" ht="12.75">
      <c r="A70" s="1"/>
    </row>
    <row r="71" s="3" customFormat="1" ht="12.75">
      <c r="A71" s="1"/>
    </row>
    <row r="72" s="3" customFormat="1" ht="12.75">
      <c r="A72" s="1"/>
    </row>
    <row r="73" s="3" customFormat="1" ht="12.75">
      <c r="A73" s="1"/>
    </row>
    <row r="74" s="3" customFormat="1" ht="12.75">
      <c r="A74" s="1"/>
    </row>
    <row r="75" s="3" customFormat="1" ht="12.75">
      <c r="A75" s="1"/>
    </row>
    <row r="76" s="3" customFormat="1" ht="12.75">
      <c r="A76" s="1"/>
    </row>
    <row r="77" s="3" customFormat="1" ht="12.75">
      <c r="A77" s="1"/>
    </row>
    <row r="78" s="3" customFormat="1" ht="12.75">
      <c r="A78" s="1"/>
    </row>
    <row r="79" s="3" customFormat="1" ht="12.75">
      <c r="A79" s="1"/>
    </row>
    <row r="80" s="3" customFormat="1" ht="12.75">
      <c r="A80" s="1"/>
    </row>
    <row r="81" s="3" customFormat="1" ht="12.75">
      <c r="A81" s="1"/>
    </row>
    <row r="82" s="3" customFormat="1" ht="12.75">
      <c r="A82" s="1"/>
    </row>
    <row r="83" s="3" customFormat="1" ht="12.75">
      <c r="A83" s="1"/>
    </row>
    <row r="84" s="3" customFormat="1" ht="12.75">
      <c r="A84" s="1"/>
    </row>
    <row r="85" s="3" customFormat="1" ht="12.75">
      <c r="A85" s="1"/>
    </row>
    <row r="86" s="3" customFormat="1" ht="12.75">
      <c r="A86" s="1"/>
    </row>
    <row r="87" s="3" customFormat="1" ht="12.75">
      <c r="A87" s="1"/>
    </row>
    <row r="88" s="3" customFormat="1" ht="12.75">
      <c r="A88" s="1"/>
    </row>
    <row r="89" s="3" customFormat="1" ht="12.75">
      <c r="A89" s="1"/>
    </row>
    <row r="90" s="3" customFormat="1" ht="12.75">
      <c r="A90" s="1"/>
    </row>
    <row r="91" s="3" customFormat="1" ht="12.75">
      <c r="A91" s="1"/>
    </row>
    <row r="92" s="3" customFormat="1" ht="12.75">
      <c r="A92" s="1"/>
    </row>
    <row r="93" s="3" customFormat="1" ht="12.75">
      <c r="A93" s="1"/>
    </row>
    <row r="94" s="3" customFormat="1" ht="12.75">
      <c r="A94" s="1"/>
    </row>
    <row r="95" s="3" customFormat="1" ht="12.75">
      <c r="A95" s="1"/>
    </row>
    <row r="96" s="3" customFormat="1" ht="12.75">
      <c r="A96" s="1"/>
    </row>
    <row r="97" s="3" customFormat="1" ht="12.75">
      <c r="A97" s="1"/>
    </row>
    <row r="98" s="3" customFormat="1" ht="12.75">
      <c r="A98" s="1"/>
    </row>
    <row r="99" s="3" customFormat="1" ht="12.75">
      <c r="A99" s="1"/>
    </row>
    <row r="100" s="3" customFormat="1" ht="12.75">
      <c r="A100" s="1"/>
    </row>
    <row r="101" s="3" customFormat="1" ht="12.75">
      <c r="A101" s="1"/>
    </row>
    <row r="102" s="3" customFormat="1" ht="12.75">
      <c r="A102" s="1"/>
    </row>
    <row r="103" s="3" customFormat="1" ht="12.75">
      <c r="A103" s="1"/>
    </row>
    <row r="104" s="3" customFormat="1" ht="12.75">
      <c r="A104" s="1"/>
    </row>
    <row r="105" s="3" customFormat="1" ht="12.75">
      <c r="A105" s="1"/>
    </row>
    <row r="106" s="3" customFormat="1" ht="12.75">
      <c r="A106" s="1"/>
    </row>
    <row r="107" s="3" customFormat="1" ht="12.75">
      <c r="A107" s="1"/>
    </row>
    <row r="108" s="3" customFormat="1" ht="12.75">
      <c r="A108" s="1"/>
    </row>
    <row r="109" s="3" customFormat="1" ht="12.75">
      <c r="A109" s="1"/>
    </row>
    <row r="110" s="3" customFormat="1" ht="12.75">
      <c r="A110" s="1"/>
    </row>
    <row r="111" s="3" customFormat="1" ht="12.75">
      <c r="A111" s="1"/>
    </row>
    <row r="112" s="3" customFormat="1" ht="12.75">
      <c r="A112" s="1"/>
    </row>
    <row r="113" s="3" customFormat="1" ht="12.75">
      <c r="A113" s="1"/>
    </row>
    <row r="114" s="3" customFormat="1" ht="12.75">
      <c r="A114" s="1"/>
    </row>
    <row r="115" s="3" customFormat="1" ht="12.75">
      <c r="A115" s="1"/>
    </row>
    <row r="116" s="3" customFormat="1" ht="12.75">
      <c r="A116" s="1"/>
    </row>
    <row r="117" s="3" customFormat="1" ht="12.75">
      <c r="A117" s="1"/>
    </row>
    <row r="118" s="3" customFormat="1" ht="12.75">
      <c r="A118" s="1"/>
    </row>
    <row r="119" s="3" customFormat="1" ht="12.75">
      <c r="A119" s="1"/>
    </row>
    <row r="120" s="3" customFormat="1" ht="12.75">
      <c r="A120" s="1"/>
    </row>
    <row r="121" s="3" customFormat="1" ht="12.75">
      <c r="A121" s="1"/>
    </row>
    <row r="122" s="3" customFormat="1" ht="12.75">
      <c r="A122" s="1"/>
    </row>
    <row r="123" s="3" customFormat="1" ht="12.75">
      <c r="A123" s="1"/>
    </row>
    <row r="124" s="3" customFormat="1" ht="12.75">
      <c r="A124" s="1"/>
    </row>
    <row r="125" s="3" customFormat="1" ht="12.75">
      <c r="A125" s="1"/>
    </row>
    <row r="126" s="3" customFormat="1" ht="12.75">
      <c r="A126" s="1"/>
    </row>
    <row r="127" s="3" customFormat="1" ht="12.75">
      <c r="A127" s="1"/>
    </row>
    <row r="128" s="3" customFormat="1" ht="12.75">
      <c r="A128" s="1"/>
    </row>
    <row r="129" s="3" customFormat="1" ht="12.75">
      <c r="A129" s="1"/>
    </row>
    <row r="130" s="3" customFormat="1" ht="12.75">
      <c r="A130" s="1"/>
    </row>
    <row r="131" s="3" customFormat="1" ht="12.75">
      <c r="A131" s="1"/>
    </row>
    <row r="132" s="3" customFormat="1" ht="12.75">
      <c r="A132" s="1"/>
    </row>
    <row r="133" s="3" customFormat="1" ht="12.75">
      <c r="A133" s="1"/>
    </row>
    <row r="134" s="3" customFormat="1" ht="12.75">
      <c r="A134" s="1"/>
    </row>
    <row r="135" s="3" customFormat="1" ht="12.75">
      <c r="A135" s="1"/>
    </row>
    <row r="136" s="3" customFormat="1" ht="12.75">
      <c r="A136" s="1"/>
    </row>
    <row r="137" s="3" customFormat="1" ht="12.75">
      <c r="A137" s="1"/>
    </row>
    <row r="138" s="3" customFormat="1" ht="12.75">
      <c r="A138" s="1"/>
    </row>
    <row r="139" s="3" customFormat="1" ht="12.75">
      <c r="A139" s="1"/>
    </row>
    <row r="140" s="3" customFormat="1" ht="12.75">
      <c r="A140" s="1"/>
    </row>
    <row r="141" s="3" customFormat="1" ht="12.75">
      <c r="A141" s="1"/>
    </row>
    <row r="142" s="3" customFormat="1" ht="12.75">
      <c r="A142" s="1"/>
    </row>
    <row r="143" s="3" customFormat="1" ht="12.75">
      <c r="A143" s="1"/>
    </row>
    <row r="144" s="3" customFormat="1" ht="12.75">
      <c r="A144" s="1"/>
    </row>
    <row r="145" s="3" customFormat="1" ht="12.75">
      <c r="A145" s="1"/>
    </row>
    <row r="146" s="3" customFormat="1" ht="12.75">
      <c r="A146" s="1"/>
    </row>
    <row r="147" s="3" customFormat="1" ht="12.75">
      <c r="A147" s="1"/>
    </row>
    <row r="148" s="3" customFormat="1" ht="12.75">
      <c r="A148" s="1"/>
    </row>
    <row r="149" s="3" customFormat="1" ht="12.75">
      <c r="A149" s="1"/>
    </row>
    <row r="150" s="3" customFormat="1" ht="12.75">
      <c r="A150" s="1"/>
    </row>
    <row r="151" s="3" customFormat="1" ht="12.75">
      <c r="A151" s="1"/>
    </row>
    <row r="152" s="3" customFormat="1" ht="12.75">
      <c r="A152" s="1"/>
    </row>
    <row r="153" s="3" customFormat="1" ht="12.75">
      <c r="A153" s="1"/>
    </row>
    <row r="154" s="3" customFormat="1" ht="12.75">
      <c r="A154" s="1"/>
    </row>
    <row r="155" s="3" customFormat="1" ht="12.75">
      <c r="A155" s="1"/>
    </row>
    <row r="156" s="3" customFormat="1" ht="12.75">
      <c r="A156" s="1"/>
    </row>
    <row r="157" s="3" customFormat="1" ht="12.75">
      <c r="A157" s="1"/>
    </row>
    <row r="158" s="3" customFormat="1" ht="12.75">
      <c r="A158" s="1"/>
    </row>
    <row r="159" s="3" customFormat="1" ht="12.75">
      <c r="A159" s="1"/>
    </row>
    <row r="160" s="3" customFormat="1" ht="12.75">
      <c r="A160" s="1"/>
    </row>
    <row r="161" s="3" customFormat="1" ht="12.75">
      <c r="A161" s="1"/>
    </row>
    <row r="162" s="3" customFormat="1" ht="12.75">
      <c r="A162" s="1"/>
    </row>
  </sheetData>
  <sheetProtection selectLockedCells="1" selectUnlockedCells="1"/>
  <mergeCells count="3">
    <mergeCell ref="C13:I13"/>
    <mergeCell ref="C14:E14"/>
    <mergeCell ref="G14:H14"/>
  </mergeCells>
  <printOptions/>
  <pageMargins left="0.7875" right="0.7875" top="1.3875" bottom="1.2208333333333332" header="0.7875" footer="0.7875"/>
  <pageSetup firstPageNumber="1" useFirstPageNumber="1" fitToHeight="1" fitToWidth="1" horizontalDpi="300" verticalDpi="300" orientation="landscape"/>
  <headerFooter alignWithMargins="0">
    <oddHeader>&amp;C&amp;"Arial,Bold"&amp;16Bid</oddHeader>
    <oddFooter>&amp;L&amp;"Times New Roman,Regular"&amp;12Designed by Kris Freeberg, Economist
Making End$ Meet&amp;CUpdated 05/07/2014
www.makinendsmeet.com&amp;R&amp;"Times New Roman,Regular"&amp;12kris@makinendsmeet.com
(360) 224-4322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 Freeberg</cp:lastModifiedBy>
  <cp:lastPrinted>2004-01-24T05:55:07Z</cp:lastPrinted>
  <dcterms:created xsi:type="dcterms:W3CDTF">2004-01-08T07:09:29Z</dcterms:created>
  <dcterms:modified xsi:type="dcterms:W3CDTF">2014-05-07T20:12:32Z</dcterms:modified>
  <cp:category/>
  <cp:version/>
  <cp:contentType/>
  <cp:contentStatus/>
  <cp:revision>63</cp:revision>
</cp:coreProperties>
</file>