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<sst xmlns="http://schemas.openxmlformats.org/spreadsheetml/2006/main" count="31" uniqueCount="30">
  <si>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                 A Simple Cost-Volume-Profit Illustration</t>
  </si>
  <si>
    <t>Directions:  adjust the numbers in the blue area to attain your desired profit at the optimum price.</t>
  </si>
  <si>
    <t>Created 12/11/04 by Kris Freeberg, Making End$ Meet  www.makinendsmeet.com.</t>
  </si>
  <si>
    <t>Use with permission.</t>
  </si>
  <si>
    <t>Assumptions</t>
  </si>
  <si>
    <t>Annual Profit Desired</t>
  </si>
  <si>
    <t>Annual Overhead</t>
  </si>
  <si>
    <t>Cost of Goods Sold (COGS),  % of Sales</t>
  </si>
  <si>
    <t>Indirect Variable Cost (IVC), % of Sales</t>
  </si>
  <si>
    <t>Tax Rate, % of profit</t>
  </si>
  <si>
    <t>Tithe, % of profit</t>
  </si>
  <si>
    <t>Number of Customers</t>
  </si>
  <si>
    <t>Number of Units to make and sell</t>
  </si>
  <si>
    <t xml:space="preserve">               Totals              </t>
  </si>
  <si>
    <t>Per</t>
  </si>
  <si>
    <t>Computations</t>
  </si>
  <si>
    <t>Annual $'s</t>
  </si>
  <si>
    <t>% of Sales</t>
  </si>
  <si>
    <t>Unit</t>
  </si>
  <si>
    <t>Customer</t>
  </si>
  <si>
    <t>Sales</t>
  </si>
  <si>
    <t>Less Cost of Goods Sold</t>
  </si>
  <si>
    <t>Equals Gross Profit</t>
  </si>
  <si>
    <t>Less Indirect Variable Costs</t>
  </si>
  <si>
    <t>Equals Contribution Margin</t>
  </si>
  <si>
    <t>Less Overhead or Fixed Costs</t>
  </si>
  <si>
    <t>Equals Profit Before Taxes &amp; Tithe</t>
  </si>
  <si>
    <t>Less Taxes</t>
  </si>
  <si>
    <t>Less Tithe</t>
  </si>
  <si>
    <t>Equals Profit After Taxes &amp; Tithe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</si>
</sst>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$-409]#,##0;[RED]\-[$$-409]#,##0"/>
    <numFmt numFmtId="166" formatCode="@"/>
    <numFmt numFmtId="167" formatCode="0%"/>
    <numFmt numFmtId="168" formatCode="0"/>
    <numFmt numFmtId="169" formatCode="#,##0"/>
    <numFmt numFmtId="170" formatCode="[$$-409]#,##0;\-[$$-409]#,##0"/>
    <numFmt numFmtId="171" formatCode="[$$-409]#,##0.00;\-[$$-409]#,##0.00"/>
  </numFmts>
  <fonts count="6"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2" borderId="1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165" fontId="2" fillId="3" borderId="0" xfId="0" applyNumberFormat="1" applyFont="1" applyFill="1" applyBorder="1" applyAlignment="1" applyProtection="1">
      <alignment/>
      <protection locked="0"/>
    </xf>
    <xf numFmtId="166" fontId="2" fillId="2" borderId="0" xfId="0" applyNumberFormat="1" applyFont="1" applyFill="1" applyBorder="1" applyAlignment="1">
      <alignment/>
    </xf>
    <xf numFmtId="167" fontId="2" fillId="3" borderId="0" xfId="0" applyNumberFormat="1" applyFont="1" applyFill="1" applyBorder="1" applyAlignment="1" applyProtection="1">
      <alignment/>
      <protection locked="0"/>
    </xf>
    <xf numFmtId="168" fontId="2" fillId="3" borderId="0" xfId="0" applyNumberFormat="1" applyFont="1" applyFill="1" applyBorder="1" applyAlignment="1" applyProtection="1">
      <alignment/>
      <protection locked="0"/>
    </xf>
    <xf numFmtId="169" fontId="2" fillId="3" borderId="7" xfId="0" applyNumberFormat="1" applyFont="1" applyFill="1" applyBorder="1" applyAlignment="1" applyProtection="1">
      <alignment/>
      <protection locked="0"/>
    </xf>
    <xf numFmtId="165" fontId="4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70" fontId="2" fillId="2" borderId="0" xfId="0" applyNumberFormat="1" applyFont="1" applyFill="1" applyBorder="1" applyAlignment="1">
      <alignment/>
    </xf>
    <xf numFmtId="167" fontId="2" fillId="2" borderId="0" xfId="0" applyNumberFormat="1" applyFont="1" applyFill="1" applyBorder="1" applyAlignment="1">
      <alignment/>
    </xf>
    <xf numFmtId="171" fontId="2" fillId="2" borderId="0" xfId="0" applyNumberFormat="1" applyFont="1" applyFill="1" applyBorder="1" applyAlignment="1">
      <alignment/>
    </xf>
    <xf numFmtId="171" fontId="2" fillId="2" borderId="5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170" fontId="2" fillId="2" borderId="13" xfId="0" applyNumberFormat="1" applyFont="1" applyFill="1" applyBorder="1" applyAlignment="1">
      <alignment/>
    </xf>
    <xf numFmtId="167" fontId="2" fillId="2" borderId="13" xfId="0" applyNumberFormat="1" applyFont="1" applyFill="1" applyBorder="1" applyAlignment="1">
      <alignment/>
    </xf>
    <xf numFmtId="171" fontId="2" fillId="2" borderId="13" xfId="0" applyNumberFormat="1" applyFont="1" applyFill="1" applyBorder="1" applyAlignment="1">
      <alignment/>
    </xf>
    <xf numFmtId="171" fontId="2" fillId="2" borderId="14" xfId="0" applyNumberFormat="1" applyFont="1" applyFill="1" applyBorder="1" applyAlignment="1">
      <alignment/>
    </xf>
    <xf numFmtId="164" fontId="5" fillId="2" borderId="15" xfId="0" applyNumberFormat="1" applyFont="1" applyFill="1" applyBorder="1" applyAlignment="1">
      <alignment/>
    </xf>
    <xf numFmtId="170" fontId="5" fillId="2" borderId="16" xfId="0" applyNumberFormat="1" applyFont="1" applyFill="1" applyBorder="1" applyAlignment="1">
      <alignment/>
    </xf>
    <xf numFmtId="167" fontId="5" fillId="2" borderId="16" xfId="0" applyNumberFormat="1" applyFont="1" applyFill="1" applyBorder="1" applyAlignment="1">
      <alignment/>
    </xf>
    <xf numFmtId="171" fontId="5" fillId="2" borderId="16" xfId="0" applyNumberFormat="1" applyFont="1" applyFill="1" applyBorder="1" applyAlignment="1">
      <alignment/>
    </xf>
    <xf numFmtId="171" fontId="5" fillId="2" borderId="1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kinendsmeet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I13" sqref="I13"/>
    </sheetView>
  </sheetViews>
  <sheetFormatPr defaultColWidth="11.421875" defaultRowHeight="12.75"/>
  <cols>
    <col min="1" max="1" width="37.00390625" style="0" customWidth="1"/>
    <col min="2" max="2" width="10.8515625" style="0" customWidth="1"/>
    <col min="3" max="3" width="9.28125" style="0" customWidth="1"/>
    <col min="4" max="16384" width="10.8515625" style="0" customWidth="1"/>
  </cols>
  <sheetData>
    <row r="1" spans="1:5" s="4" customFormat="1" ht="17.25">
      <c r="A1" s="1" t="s">
        <v>0</v>
      </c>
      <c r="B1" s="2"/>
      <c r="C1" s="2"/>
      <c r="D1" s="2"/>
      <c r="E1" s="3"/>
    </row>
    <row r="2" spans="1:5" s="4" customFormat="1" ht="12.75">
      <c r="A2" s="5" t="s">
        <v>1</v>
      </c>
      <c r="B2" s="6"/>
      <c r="C2" s="6"/>
      <c r="D2" s="6"/>
      <c r="E2" s="7"/>
    </row>
    <row r="3" spans="1:5" s="4" customFormat="1" ht="12.75">
      <c r="A3" s="5" t="s">
        <v>2</v>
      </c>
      <c r="B3" s="6"/>
      <c r="C3" s="6"/>
      <c r="D3" s="6"/>
      <c r="E3" s="7"/>
    </row>
    <row r="4" spans="1:5" s="4" customFormat="1" ht="12.75">
      <c r="A4" s="8" t="s">
        <v>3</v>
      </c>
      <c r="B4" s="9"/>
      <c r="C4" s="9"/>
      <c r="D4" s="9"/>
      <c r="E4" s="10"/>
    </row>
    <row r="5" spans="1:5" s="4" customFormat="1" ht="12.75">
      <c r="A5" s="11" t="s">
        <v>4</v>
      </c>
      <c r="B5" s="12"/>
      <c r="C5" s="12"/>
      <c r="D5" s="12"/>
      <c r="E5" s="13"/>
    </row>
    <row r="6" spans="1:5" s="4" customFormat="1" ht="12.75">
      <c r="A6" s="5" t="s">
        <v>5</v>
      </c>
      <c r="B6" s="14">
        <v>100000</v>
      </c>
      <c r="C6" s="6"/>
      <c r="D6" s="6"/>
      <c r="E6" s="7"/>
    </row>
    <row r="7" spans="1:5" s="4" customFormat="1" ht="12.75">
      <c r="A7" s="5" t="s">
        <v>6</v>
      </c>
      <c r="B7" s="14">
        <v>33000</v>
      </c>
      <c r="C7" s="15"/>
      <c r="D7" s="6"/>
      <c r="E7" s="7"/>
    </row>
    <row r="8" spans="1:5" s="4" customFormat="1" ht="12.75">
      <c r="A8" s="5" t="s">
        <v>7</v>
      </c>
      <c r="B8" s="16">
        <v>0.5</v>
      </c>
      <c r="C8" s="15"/>
      <c r="D8" s="6"/>
      <c r="E8" s="7"/>
    </row>
    <row r="9" spans="1:5" s="4" customFormat="1" ht="12.75">
      <c r="A9" s="5" t="s">
        <v>8</v>
      </c>
      <c r="B9" s="16">
        <v>0.05</v>
      </c>
      <c r="C9" s="6"/>
      <c r="D9" s="6"/>
      <c r="E9" s="7"/>
    </row>
    <row r="10" spans="1:5" s="4" customFormat="1" ht="12.75">
      <c r="A10" s="5" t="s">
        <v>9</v>
      </c>
      <c r="B10" s="16">
        <v>0.2</v>
      </c>
      <c r="C10" s="6"/>
      <c r="D10" s="6"/>
      <c r="E10" s="7"/>
    </row>
    <row r="11" spans="1:5" s="4" customFormat="1" ht="12.75">
      <c r="A11" s="5" t="s">
        <v>10</v>
      </c>
      <c r="B11" s="16">
        <v>0.1</v>
      </c>
      <c r="C11" s="6"/>
      <c r="D11" s="6"/>
      <c r="E11" s="7"/>
    </row>
    <row r="12" spans="1:5" s="4" customFormat="1" ht="12.75">
      <c r="A12" s="5" t="s">
        <v>11</v>
      </c>
      <c r="B12" s="17">
        <v>300</v>
      </c>
      <c r="C12" s="6"/>
      <c r="D12" s="6"/>
      <c r="E12" s="7"/>
    </row>
    <row r="13" spans="1:5" s="4" customFormat="1" ht="12.75">
      <c r="A13" s="8" t="s">
        <v>12</v>
      </c>
      <c r="B13" s="18">
        <v>1500</v>
      </c>
      <c r="C13" s="9"/>
      <c r="D13" s="9"/>
      <c r="E13" s="10"/>
    </row>
    <row r="14" spans="1:5" s="4" customFormat="1" ht="12.75">
      <c r="A14" s="5"/>
      <c r="B14" s="19" t="s">
        <v>13</v>
      </c>
      <c r="C14" s="6"/>
      <c r="D14" s="20" t="s">
        <v>14</v>
      </c>
      <c r="E14" s="21" t="s">
        <v>14</v>
      </c>
    </row>
    <row r="15" spans="1:5" s="4" customFormat="1" ht="12.75">
      <c r="A15" s="22" t="s">
        <v>15</v>
      </c>
      <c r="B15" s="23" t="s">
        <v>16</v>
      </c>
      <c r="C15" s="24" t="s">
        <v>17</v>
      </c>
      <c r="D15" s="24" t="s">
        <v>18</v>
      </c>
      <c r="E15" s="25" t="s">
        <v>19</v>
      </c>
    </row>
    <row r="16" spans="1:5" s="4" customFormat="1" ht="12.75">
      <c r="A16" s="5" t="s">
        <v>20</v>
      </c>
      <c r="B16" s="26">
        <f>B20/(1-(B9+B8))</f>
        <v>390793.6507936509</v>
      </c>
      <c r="C16" s="27">
        <f>B16/B$16</f>
        <v>1</v>
      </c>
      <c r="D16" s="28">
        <f>B16/$B$13</f>
        <v>260.5291005291006</v>
      </c>
      <c r="E16" s="29">
        <f>B16/$B$12</f>
        <v>1302.645502645503</v>
      </c>
    </row>
    <row r="17" spans="1:5" s="4" customFormat="1" ht="12.75">
      <c r="A17" s="5" t="s">
        <v>21</v>
      </c>
      <c r="B17" s="26">
        <f>-B16*B8</f>
        <v>-195396.82539682544</v>
      </c>
      <c r="C17" s="27">
        <f>B17/B$16</f>
        <v>-0.5</v>
      </c>
      <c r="D17" s="28">
        <f>B17/$B$13</f>
        <v>-130.2645502645503</v>
      </c>
      <c r="E17" s="29">
        <f>B17/$B$12</f>
        <v>-651.3227513227515</v>
      </c>
    </row>
    <row r="18" spans="1:5" s="4" customFormat="1" ht="12.75">
      <c r="A18" s="30" t="s">
        <v>22</v>
      </c>
      <c r="B18" s="31">
        <f>B16+B17</f>
        <v>195396.82539682544</v>
      </c>
      <c r="C18" s="32">
        <f>B18/B$16</f>
        <v>0.5</v>
      </c>
      <c r="D18" s="33">
        <f>B18/$B$13</f>
        <v>130.2645502645503</v>
      </c>
      <c r="E18" s="34">
        <f>B18/$B$12</f>
        <v>651.3227513227515</v>
      </c>
    </row>
    <row r="19" spans="1:5" s="4" customFormat="1" ht="12.75">
      <c r="A19" s="5" t="s">
        <v>23</v>
      </c>
      <c r="B19" s="26">
        <f>-B16*B9</f>
        <v>-19539.682539682544</v>
      </c>
      <c r="C19" s="27">
        <f>B19/B$16</f>
        <v>-0.05</v>
      </c>
      <c r="D19" s="28">
        <f>B19/$B$13</f>
        <v>-13.026455026455029</v>
      </c>
      <c r="E19" s="29">
        <f>B19/$B$12</f>
        <v>-65.13227513227515</v>
      </c>
    </row>
    <row r="20" spans="1:5" s="4" customFormat="1" ht="12.75">
      <c r="A20" s="30" t="s">
        <v>24</v>
      </c>
      <c r="B20" s="31">
        <f>B22-B21</f>
        <v>175857.14285714287</v>
      </c>
      <c r="C20" s="32">
        <f>B20/B$16</f>
        <v>0.4499999999999999</v>
      </c>
      <c r="D20" s="33">
        <f>B20/$B$13</f>
        <v>117.23809523809524</v>
      </c>
      <c r="E20" s="34">
        <f>B20/$B$12</f>
        <v>586.1904761904763</v>
      </c>
    </row>
    <row r="21" spans="1:5" s="4" customFormat="1" ht="12.75">
      <c r="A21" s="5" t="s">
        <v>25</v>
      </c>
      <c r="B21" s="26">
        <f>-B7</f>
        <v>-33000</v>
      </c>
      <c r="C21" s="27">
        <f>B21/B$16</f>
        <v>-0.08444354183590574</v>
      </c>
      <c r="D21" s="28">
        <f>B21/$B$13</f>
        <v>-22</v>
      </c>
      <c r="E21" s="29">
        <f>B21/$B$12</f>
        <v>-110</v>
      </c>
    </row>
    <row r="22" spans="1:5" s="4" customFormat="1" ht="12.75">
      <c r="A22" s="30" t="s">
        <v>26</v>
      </c>
      <c r="B22" s="31">
        <f>B25/(1-(B10+B11))</f>
        <v>142857.14285714287</v>
      </c>
      <c r="C22" s="32">
        <f>B22/B$16</f>
        <v>0.36555645816409416</v>
      </c>
      <c r="D22" s="33">
        <f>B22/$B$13</f>
        <v>95.23809523809524</v>
      </c>
      <c r="E22" s="34">
        <f>B22/$B$12</f>
        <v>476.1904761904762</v>
      </c>
    </row>
    <row r="23" spans="1:5" s="4" customFormat="1" ht="12.75">
      <c r="A23" s="5" t="s">
        <v>27</v>
      </c>
      <c r="B23" s="26">
        <f>-B22*B10</f>
        <v>-28571.428571428576</v>
      </c>
      <c r="C23" s="27">
        <f>B23/B$16</f>
        <v>-0.07311129163281885</v>
      </c>
      <c r="D23" s="28">
        <f>B23/$B$13</f>
        <v>-19.04761904761905</v>
      </c>
      <c r="E23" s="29">
        <f>B23/$B$12</f>
        <v>-95.23809523809526</v>
      </c>
    </row>
    <row r="24" spans="1:5" s="4" customFormat="1" ht="12.75">
      <c r="A24" s="5" t="s">
        <v>28</v>
      </c>
      <c r="B24" s="26">
        <f>-B22*B11</f>
        <v>-14285.714285714288</v>
      </c>
      <c r="C24" s="27">
        <f>B24/B$16</f>
        <v>-0.036555645816409424</v>
      </c>
      <c r="D24" s="28">
        <f>B24/$B$13</f>
        <v>-9.523809523809526</v>
      </c>
      <c r="E24" s="29">
        <f>B24/$B$12</f>
        <v>-47.61904761904763</v>
      </c>
    </row>
    <row r="25" spans="1:5" s="4" customFormat="1" ht="12.75">
      <c r="A25" s="35" t="s">
        <v>29</v>
      </c>
      <c r="B25" s="36">
        <f>B6</f>
        <v>100000</v>
      </c>
      <c r="C25" s="37">
        <f>B25/B$16</f>
        <v>0.2558895207148659</v>
      </c>
      <c r="D25" s="38">
        <f>B25/$B$13</f>
        <v>66.66666666666667</v>
      </c>
      <c r="E25" s="39">
        <f>B25/$B$12</f>
        <v>333.3333333333333</v>
      </c>
    </row>
  </sheetData>
  <sheetProtection selectLockedCells="1" selectUnlockedCells="1"/>
  <hyperlinks>
    <hyperlink ref="A3" r:id="rId1" display="Created 12/11/04 by Kris Freeberg, Making End$ Meet  www.makinendsmeet.com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Freeberg</dc:creator>
  <cp:keywords/>
  <dc:description/>
  <cp:lastModifiedBy>Kris Freeberg</cp:lastModifiedBy>
  <dcterms:created xsi:type="dcterms:W3CDTF">2012-11-17T06:56:37Z</dcterms:created>
  <dcterms:modified xsi:type="dcterms:W3CDTF">2012-11-17T06:57:52Z</dcterms:modified>
  <cp:category/>
  <cp:version/>
  <cp:contentType/>
  <cp:contentStatus/>
  <cp:revision>1</cp:revision>
</cp:coreProperties>
</file>